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LSICALC" sheetId="1" r:id="rId1"/>
  </sheets>
  <definedNames>
    <definedName name="_xlnm.Print_Area" localSheetId="0">'LSICALC'!$A$1:$K$65</definedName>
  </definedNames>
  <calcPr fullCalcOnLoad="1"/>
</workbook>
</file>

<file path=xl/sharedStrings.xml><?xml version="1.0" encoding="utf-8"?>
<sst xmlns="http://schemas.openxmlformats.org/spreadsheetml/2006/main" count="52" uniqueCount="32">
  <si>
    <t>Langelier's and Ryznar's Indices</t>
  </si>
  <si>
    <t>*</t>
  </si>
  <si>
    <t>Measured Water Characteristics</t>
  </si>
  <si>
    <t>Calcium (MG/L as CaCO3)</t>
  </si>
  <si>
    <t>pH</t>
  </si>
  <si>
    <t>Temperature (Degrees Celcius)</t>
  </si>
  <si>
    <t>Alkalinity (MG/L as CaCO3)</t>
  </si>
  <si>
    <t>Total Dissolved Solids(MG/L)</t>
  </si>
  <si>
    <t>Calculated Langelier's Index and Ryznar's Stability Index</t>
  </si>
  <si>
    <t>Langelier's Saturation Index</t>
  </si>
  <si>
    <t>Ryznar's Stability Index</t>
  </si>
  <si>
    <t>If the LSI index is positive or the Ryznar &lt; 6.0  calcium carbonate deposition is likely.</t>
  </si>
  <si>
    <t>Calculated Data</t>
  </si>
  <si>
    <t>Ionic Strength</t>
  </si>
  <si>
    <t>Activity Coefficient(m)</t>
  </si>
  <si>
    <t>Activity Coefficient(d)</t>
  </si>
  <si>
    <t>Ca(moles/L)</t>
  </si>
  <si>
    <t>Alk(moles/L)</t>
  </si>
  <si>
    <t>pK2</t>
  </si>
  <si>
    <t>K2</t>
  </si>
  <si>
    <t>K2'</t>
  </si>
  <si>
    <t>pK2'</t>
  </si>
  <si>
    <t>pKs</t>
  </si>
  <si>
    <t>Ks</t>
  </si>
  <si>
    <t>Ks'</t>
  </si>
  <si>
    <t>pKs'</t>
  </si>
  <si>
    <t>pCa</t>
  </si>
  <si>
    <t>pHs</t>
  </si>
  <si>
    <t>Site : Wichita, KS</t>
  </si>
  <si>
    <t xml:space="preserve">If the LSI index is negative or the Ryznar &gt;6.0 calcium carbonate is soluble and deposition unlikely. </t>
  </si>
  <si>
    <t>Sample Identification:  Air Stripper Inlet</t>
  </si>
  <si>
    <t xml:space="preserve">Customer: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</si>
</sst>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Arial MT"/>
      <family val="0"/>
    </font>
    <font>
      <sz val="24"/>
      <name val="Arial MT"/>
      <family val="0"/>
    </font>
    <font>
      <b/>
      <sz val="12"/>
      <name val="Arial M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10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 applyProtection="1">
      <alignment/>
      <protection locked="0"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C1:K65"/>
  <sheetViews>
    <sheetView showGridLines="0" tabSelected="1" zoomScalePageLayoutView="0" workbookViewId="0" topLeftCell="C1">
      <selection activeCell="D46" sqref="D46"/>
    </sheetView>
  </sheetViews>
  <sheetFormatPr defaultColWidth="9.77734375" defaultRowHeight="15"/>
  <sheetData>
    <row r="1" spans="3:11" ht="15">
      <c r="C1" s="1"/>
      <c r="D1" s="1"/>
      <c r="E1" s="1"/>
      <c r="F1" s="1"/>
      <c r="G1" s="1"/>
      <c r="H1" s="1"/>
      <c r="I1" s="1"/>
      <c r="J1" s="1"/>
      <c r="K1" s="1"/>
    </row>
    <row r="2" spans="3:11" ht="30">
      <c r="C2" s="4" t="s">
        <v>0</v>
      </c>
      <c r="J2" s="1"/>
      <c r="K2" s="1"/>
    </row>
    <row r="3" spans="3:11" ht="15"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1"/>
      <c r="K3" s="1"/>
    </row>
    <row r="4" spans="4:11" ht="15.75">
      <c r="D4" s="5" t="s">
        <v>2</v>
      </c>
      <c r="J4" s="1"/>
      <c r="K4" s="1"/>
    </row>
    <row r="5" spans="10:11" ht="15">
      <c r="J5" s="1"/>
      <c r="K5" s="1"/>
    </row>
    <row r="6" spans="3:11" ht="15.75">
      <c r="C6" s="5" t="s">
        <v>3</v>
      </c>
      <c r="D6" s="5"/>
      <c r="E6" s="5"/>
      <c r="F6" s="5"/>
      <c r="G6" s="6">
        <v>48</v>
      </c>
      <c r="J6" s="1"/>
      <c r="K6" s="1"/>
    </row>
    <row r="7" spans="3:11" ht="15.75">
      <c r="C7" s="5" t="s">
        <v>4</v>
      </c>
      <c r="D7" s="5"/>
      <c r="E7" s="5"/>
      <c r="F7" s="5"/>
      <c r="G7" s="6">
        <v>8.62</v>
      </c>
      <c r="J7" s="1"/>
      <c r="K7" s="1"/>
    </row>
    <row r="8" spans="3:11" ht="15.75">
      <c r="C8" s="5" t="s">
        <v>5</v>
      </c>
      <c r="D8" s="5"/>
      <c r="E8" s="5"/>
      <c r="F8" s="5"/>
      <c r="G8" s="6">
        <v>20</v>
      </c>
      <c r="J8" s="1"/>
      <c r="K8" s="1"/>
    </row>
    <row r="9" spans="3:11" ht="15.75">
      <c r="C9" s="5" t="s">
        <v>6</v>
      </c>
      <c r="D9" s="5"/>
      <c r="E9" s="5"/>
      <c r="F9" s="5"/>
      <c r="G9" s="6">
        <v>160</v>
      </c>
      <c r="J9" s="1"/>
      <c r="K9" s="1"/>
    </row>
    <row r="10" spans="3:11" ht="15.75">
      <c r="C10" s="5" t="s">
        <v>7</v>
      </c>
      <c r="D10" s="5"/>
      <c r="E10" s="5"/>
      <c r="F10" s="5"/>
      <c r="G10" s="6">
        <v>1064</v>
      </c>
      <c r="J10" s="1"/>
      <c r="K10" s="1"/>
    </row>
    <row r="11" spans="3:11" ht="15">
      <c r="C11" s="3" t="s">
        <v>1</v>
      </c>
      <c r="D11" s="3" t="s">
        <v>1</v>
      </c>
      <c r="E11" s="3" t="s">
        <v>1</v>
      </c>
      <c r="F11" s="3" t="s">
        <v>1</v>
      </c>
      <c r="G11" s="3" t="s">
        <v>1</v>
      </c>
      <c r="H11" s="3" t="s">
        <v>1</v>
      </c>
      <c r="I11" s="3" t="s">
        <v>1</v>
      </c>
      <c r="J11" s="1"/>
      <c r="K11" s="1"/>
    </row>
    <row r="12" spans="3:11" ht="15.75">
      <c r="C12" s="5" t="s">
        <v>8</v>
      </c>
      <c r="J12" s="1"/>
      <c r="K12" s="1"/>
    </row>
    <row r="13" spans="10:11" ht="15.75" thickBot="1">
      <c r="J13" s="1"/>
      <c r="K13" s="1"/>
    </row>
    <row r="14" spans="3:11" ht="16.5" thickBot="1">
      <c r="C14" s="7" t="s">
        <v>9</v>
      </c>
      <c r="D14" s="10"/>
      <c r="E14" s="10"/>
      <c r="F14" s="10"/>
      <c r="G14" s="9">
        <f>G7-G40</f>
        <v>0.34843395693832235</v>
      </c>
      <c r="J14" s="1"/>
      <c r="K14" s="1"/>
    </row>
    <row r="15" spans="10:11" ht="15.75" thickBot="1">
      <c r="J15" s="1"/>
      <c r="K15" s="1"/>
    </row>
    <row r="16" spans="3:11" ht="16.5" thickBot="1">
      <c r="C16" s="7" t="s">
        <v>10</v>
      </c>
      <c r="D16" s="8"/>
      <c r="E16" s="8"/>
      <c r="F16" s="8"/>
      <c r="G16" s="9">
        <f>ROUND((G40*2)-G7,1)</f>
        <v>7.9</v>
      </c>
      <c r="J16" s="1"/>
      <c r="K16" s="1"/>
    </row>
    <row r="17" spans="10:11" ht="15">
      <c r="J17" s="1"/>
      <c r="K17" s="1"/>
    </row>
    <row r="18" spans="10:11" ht="15">
      <c r="J18" s="1"/>
      <c r="K18" s="1"/>
    </row>
    <row r="19" spans="3:11" ht="15">
      <c r="C19" t="s">
        <v>29</v>
      </c>
      <c r="J19" s="1"/>
      <c r="K19" s="1"/>
    </row>
    <row r="20" spans="3:11" ht="15">
      <c r="C20" t="s">
        <v>11</v>
      </c>
      <c r="J20" s="1"/>
      <c r="K20" s="1"/>
    </row>
    <row r="21" spans="10:11" ht="15">
      <c r="J21" s="1"/>
      <c r="K21" s="1"/>
    </row>
    <row r="22" spans="3:11" ht="15">
      <c r="C22" s="3" t="s">
        <v>1</v>
      </c>
      <c r="D22" s="3" t="s">
        <v>1</v>
      </c>
      <c r="E22" s="3" t="s">
        <v>1</v>
      </c>
      <c r="F22" s="3" t="s">
        <v>1</v>
      </c>
      <c r="G22" s="3" t="s">
        <v>1</v>
      </c>
      <c r="H22" s="3" t="s">
        <v>1</v>
      </c>
      <c r="I22" s="3" t="s">
        <v>1</v>
      </c>
      <c r="J22" s="1"/>
      <c r="K22" s="1"/>
    </row>
    <row r="23" spans="10:11" ht="15">
      <c r="J23" s="1"/>
      <c r="K23" s="1"/>
    </row>
    <row r="24" spans="5:11" ht="15.75">
      <c r="E24" s="5" t="s">
        <v>12</v>
      </c>
      <c r="J24" s="1"/>
      <c r="K24" s="1"/>
    </row>
    <row r="25" spans="10:11" ht="15">
      <c r="J25" s="1"/>
      <c r="K25" s="1"/>
    </row>
    <row r="26" spans="3:11" ht="15">
      <c r="C26" t="s">
        <v>13</v>
      </c>
      <c r="G26">
        <f>(0.000025)*G10</f>
        <v>0.026600000000000002</v>
      </c>
      <c r="J26" s="1"/>
      <c r="K26" s="1"/>
    </row>
    <row r="27" spans="3:11" ht="15">
      <c r="C27" t="s">
        <v>14</v>
      </c>
      <c r="G27">
        <f>10^(-(1820000)*((78.3)*(273+G8))^-1.5*(G26^0.5/(1+G26^0.5)-0.3*G26))</f>
        <v>0.8525819458774035</v>
      </c>
      <c r="J27" s="1"/>
      <c r="K27" s="1"/>
    </row>
    <row r="28" spans="3:11" ht="15">
      <c r="C28" t="s">
        <v>15</v>
      </c>
      <c r="G28">
        <f>10^(-(1820000)*((78.3)*(273+G8))^-1.5*2^2*(G26^0.5/(1+G26^0.5)-0.3*G26))</f>
        <v>0.5283777576514073</v>
      </c>
      <c r="J28" s="1"/>
      <c r="K28" s="1"/>
    </row>
    <row r="29" spans="3:11" ht="15">
      <c r="C29" t="s">
        <v>16</v>
      </c>
      <c r="G29">
        <f>G6*(20/50)*0.001/40</f>
        <v>0.00048000000000000007</v>
      </c>
      <c r="J29" s="1"/>
      <c r="K29" s="1"/>
    </row>
    <row r="30" spans="3:11" ht="15">
      <c r="C30" t="s">
        <v>17</v>
      </c>
      <c r="G30">
        <f>G9*0.001/100</f>
        <v>0.0016</v>
      </c>
      <c r="J30" s="1"/>
      <c r="K30" s="1"/>
    </row>
    <row r="31" spans="3:11" ht="15">
      <c r="C31" t="s">
        <v>18</v>
      </c>
      <c r="G31">
        <f>(2902.39/(273+G8))+0.02379*(273+G8)-6.498</f>
        <v>10.378237918088736</v>
      </c>
      <c r="J31" s="1"/>
      <c r="K31" s="1"/>
    </row>
    <row r="32" spans="3:11" ht="15">
      <c r="C32" t="s">
        <v>19</v>
      </c>
      <c r="G32">
        <f>1/10^G31</f>
        <v>4.1856420167584833E-11</v>
      </c>
      <c r="J32" s="1"/>
      <c r="K32" s="1"/>
    </row>
    <row r="33" spans="3:11" ht="15">
      <c r="C33" t="s">
        <v>20</v>
      </c>
      <c r="G33">
        <f>G32/G28</f>
        <v>7.921684734352359E-11</v>
      </c>
      <c r="J33" s="1"/>
      <c r="K33" s="1"/>
    </row>
    <row r="34" spans="3:11" ht="15">
      <c r="C34" t="s">
        <v>21</v>
      </c>
      <c r="G34">
        <f>LOG(1/G33)</f>
        <v>10.101182445553992</v>
      </c>
      <c r="J34" s="1"/>
      <c r="K34" s="1"/>
    </row>
    <row r="35" spans="3:11" ht="15">
      <c r="C35" t="s">
        <v>22</v>
      </c>
      <c r="G35">
        <f>0.01183*(G8)+8.03</f>
        <v>8.266599999999999</v>
      </c>
      <c r="J35" s="1"/>
      <c r="K35" s="1"/>
    </row>
    <row r="36" spans="3:11" ht="15">
      <c r="C36" t="s">
        <v>23</v>
      </c>
      <c r="G36">
        <f>1/10^G35</f>
        <v>5.412526055151541E-09</v>
      </c>
      <c r="J36" s="1"/>
      <c r="K36" s="1"/>
    </row>
    <row r="37" spans="3:11" ht="15">
      <c r="C37" t="s">
        <v>24</v>
      </c>
      <c r="G37">
        <f>G36/G28^2</f>
        <v>1.938701494402139E-08</v>
      </c>
      <c r="J37" s="1"/>
      <c r="K37" s="1"/>
    </row>
    <row r="38" spans="3:11" ht="15">
      <c r="C38" t="s">
        <v>25</v>
      </c>
      <c r="G38">
        <f>LOG(1/G37)</f>
        <v>7.712489054930508</v>
      </c>
      <c r="J38" s="1"/>
      <c r="K38" s="1"/>
    </row>
    <row r="39" spans="3:11" ht="15">
      <c r="C39" t="s">
        <v>26</v>
      </c>
      <c r="G39">
        <f>LOG(1/G29)</f>
        <v>3.318758762624413</v>
      </c>
      <c r="J39" s="1"/>
      <c r="K39" s="1"/>
    </row>
    <row r="40" spans="3:11" ht="15">
      <c r="C40" t="s">
        <v>27</v>
      </c>
      <c r="G40">
        <f>G34+G39-G38-LOG(2*G30)-LOG(G27)</f>
        <v>8.271566043061677</v>
      </c>
      <c r="J40" s="1"/>
      <c r="K40" s="1"/>
    </row>
    <row r="41" spans="10:11" ht="15">
      <c r="J41" s="1"/>
      <c r="K41" s="1"/>
    </row>
    <row r="42" spans="10:11" ht="15">
      <c r="J42" s="1"/>
      <c r="K42" s="1"/>
    </row>
    <row r="43" spans="4:11" ht="15">
      <c r="D43" s="1" t="s">
        <v>31</v>
      </c>
      <c r="J43" s="1"/>
      <c r="K43" s="1"/>
    </row>
    <row r="44" spans="4:11" ht="15">
      <c r="D44" s="1" t="s">
        <v>28</v>
      </c>
      <c r="J44" s="1"/>
      <c r="K44" s="1"/>
    </row>
    <row r="45" spans="4:11" ht="15">
      <c r="D45" s="2" t="s">
        <v>30</v>
      </c>
      <c r="J45" s="1"/>
      <c r="K45" s="1"/>
    </row>
    <row r="46" spans="10:11" ht="15">
      <c r="J46" s="1"/>
      <c r="K46" s="1"/>
    </row>
    <row r="47" spans="10:11" ht="15">
      <c r="J47" s="1"/>
      <c r="K47" s="1"/>
    </row>
    <row r="48" spans="10:11" ht="15">
      <c r="J48" s="1"/>
      <c r="K48" s="1"/>
    </row>
    <row r="49" spans="10:11" ht="15">
      <c r="J49" s="1"/>
      <c r="K49" s="1"/>
    </row>
    <row r="50" spans="10:11" ht="15">
      <c r="J50" s="1"/>
      <c r="K50" s="1"/>
    </row>
    <row r="51" spans="10:11" ht="15">
      <c r="J51" s="1"/>
      <c r="K51" s="1"/>
    </row>
    <row r="52" spans="10:11" ht="15">
      <c r="J52" s="1"/>
      <c r="K52" s="1"/>
    </row>
    <row r="53" spans="3:11" ht="15">
      <c r="C53" s="1"/>
      <c r="D53" s="1"/>
      <c r="E53" s="1"/>
      <c r="F53" s="1"/>
      <c r="G53" s="1"/>
      <c r="H53" s="1"/>
      <c r="I53" s="1"/>
      <c r="J53" s="1"/>
      <c r="K53" s="1"/>
    </row>
    <row r="54" spans="3:11" ht="15">
      <c r="C54" s="1"/>
      <c r="D54" s="1"/>
      <c r="E54" s="1"/>
      <c r="F54" s="1"/>
      <c r="G54" s="1"/>
      <c r="H54" s="1"/>
      <c r="I54" s="1"/>
      <c r="J54" s="1"/>
      <c r="K54" s="1"/>
    </row>
    <row r="55" spans="3:11" ht="15">
      <c r="C55" s="1"/>
      <c r="D55" s="1"/>
      <c r="E55" s="1"/>
      <c r="F55" s="1"/>
      <c r="G55" s="1"/>
      <c r="H55" s="1"/>
      <c r="I55" s="1"/>
      <c r="J55" s="1"/>
      <c r="K55" s="1"/>
    </row>
    <row r="56" spans="3:11" ht="15">
      <c r="C56" s="1"/>
      <c r="D56" s="1"/>
      <c r="E56" s="1"/>
      <c r="F56" s="1"/>
      <c r="G56" s="1"/>
      <c r="H56" s="1"/>
      <c r="I56" s="1"/>
      <c r="J56" s="1"/>
      <c r="K56" s="1"/>
    </row>
    <row r="57" spans="3:11" ht="15">
      <c r="C57" s="1"/>
      <c r="D57" s="1"/>
      <c r="E57" s="1"/>
      <c r="F57" s="1"/>
      <c r="G57" s="1"/>
      <c r="H57" s="1"/>
      <c r="I57" s="1"/>
      <c r="J57" s="1"/>
      <c r="K57" s="1"/>
    </row>
    <row r="58" spans="3:11" ht="15">
      <c r="C58" s="1"/>
      <c r="D58" s="1"/>
      <c r="E58" s="1"/>
      <c r="F58" s="1"/>
      <c r="G58" s="1"/>
      <c r="H58" s="1"/>
      <c r="I58" s="1"/>
      <c r="J58" s="1"/>
      <c r="K58" s="1"/>
    </row>
    <row r="59" spans="3:11" ht="15">
      <c r="C59" s="1"/>
      <c r="D59" s="1"/>
      <c r="E59" s="1"/>
      <c r="F59" s="1"/>
      <c r="G59" s="1"/>
      <c r="H59" s="1"/>
      <c r="I59" s="1"/>
      <c r="J59" s="1"/>
      <c r="K59" s="1"/>
    </row>
    <row r="60" spans="3:11" ht="15">
      <c r="C60" s="1"/>
      <c r="D60" s="1"/>
      <c r="E60" s="1"/>
      <c r="F60" s="1"/>
      <c r="G60" s="1"/>
      <c r="H60" s="1"/>
      <c r="I60" s="1"/>
      <c r="J60" s="1"/>
      <c r="K60" s="1"/>
    </row>
    <row r="61" spans="3:11" ht="15">
      <c r="C61" s="1"/>
      <c r="D61" s="1"/>
      <c r="E61" s="1"/>
      <c r="F61" s="1"/>
      <c r="G61" s="1"/>
      <c r="H61" s="1"/>
      <c r="I61" s="1"/>
      <c r="J61" s="1"/>
      <c r="K61" s="1"/>
    </row>
    <row r="62" spans="3:11" ht="15">
      <c r="C62" s="1"/>
      <c r="D62" s="1"/>
      <c r="E62" s="1"/>
      <c r="F62" s="1"/>
      <c r="G62" s="1"/>
      <c r="H62" s="1"/>
      <c r="I62" s="1"/>
      <c r="J62" s="1"/>
      <c r="K62" s="1"/>
    </row>
    <row r="63" spans="3:11" ht="15">
      <c r="C63" s="1"/>
      <c r="D63" s="1"/>
      <c r="E63" s="1"/>
      <c r="F63" s="1"/>
      <c r="G63" s="1"/>
      <c r="H63" s="1"/>
      <c r="I63" s="1"/>
      <c r="J63" s="1"/>
      <c r="K63" s="1"/>
    </row>
    <row r="64" spans="3:11" ht="15">
      <c r="C64" s="1"/>
      <c r="D64" s="1"/>
      <c r="E64" s="1"/>
      <c r="F64" s="1"/>
      <c r="G64" s="1"/>
      <c r="H64" s="1"/>
      <c r="I64" s="1"/>
      <c r="J64" s="1"/>
      <c r="K64" s="1"/>
    </row>
    <row r="65" spans="3:11" ht="15">
      <c r="C65" s="1"/>
      <c r="D65" s="1"/>
      <c r="E65" s="1"/>
      <c r="F65" s="1"/>
      <c r="G65" s="1"/>
      <c r="H65" s="1"/>
      <c r="I65" s="1"/>
      <c r="J65" s="1"/>
      <c r="K65" s="1"/>
    </row>
  </sheetData>
  <sheetProtection/>
  <printOptions horizontalCentered="1" verticalCentered="1"/>
  <pageMargins left="0.5" right="0.5" top="0.5" bottom="0.55" header="0.5" footer="0.5"/>
  <pageSetup fitToHeight="1" fitToWidth="1" horizontalDpi="300" verticalDpi="300" orientation="portrait" scale="72" r:id="rId1"/>
  <headerFooter alignWithMargins="0">
    <oddFooter xml:space="preserve">&amp;CRemediation Services Company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 Fraser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Fraser</dc:creator>
  <cp:keywords/>
  <dc:description/>
  <cp:lastModifiedBy>Eric</cp:lastModifiedBy>
  <cp:lastPrinted>2006-06-02T19:02:37Z</cp:lastPrinted>
  <dcterms:created xsi:type="dcterms:W3CDTF">1998-03-29T05:23:38Z</dcterms:created>
  <dcterms:modified xsi:type="dcterms:W3CDTF">2014-01-14T01:10:11Z</dcterms:modified>
  <cp:category/>
  <cp:version/>
  <cp:contentType/>
  <cp:contentStatus/>
</cp:coreProperties>
</file>